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na\сетевая папка\"/>
    </mc:Choice>
  </mc:AlternateContent>
  <bookViews>
    <workbookView xWindow="0" yWindow="0" windowWidth="20490" windowHeight="9045" activeTab="1"/>
  </bookViews>
  <sheets>
    <sheet name="Секция 1" sheetId="2" r:id="rId1"/>
    <sheet name="Секция 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C20" i="1"/>
  <c r="B20" i="1"/>
  <c r="K46" i="1"/>
  <c r="J46" i="1"/>
  <c r="I46" i="1"/>
  <c r="K44" i="1"/>
  <c r="J44" i="1"/>
  <c r="I44" i="1"/>
  <c r="H44" i="1"/>
  <c r="K42" i="1"/>
  <c r="J42" i="1"/>
  <c r="I42" i="1"/>
  <c r="H42" i="1"/>
  <c r="K40" i="1"/>
  <c r="J40" i="1"/>
  <c r="I40" i="1"/>
  <c r="H40" i="1"/>
  <c r="K38" i="1"/>
  <c r="J38" i="1"/>
  <c r="I38" i="1"/>
  <c r="H38" i="1"/>
  <c r="K36" i="1"/>
  <c r="J36" i="1"/>
  <c r="I36" i="1"/>
  <c r="H36" i="1"/>
  <c r="B36" i="1"/>
  <c r="K34" i="1"/>
  <c r="J34" i="1"/>
  <c r="I34" i="1"/>
  <c r="H34" i="1"/>
  <c r="L32" i="1"/>
  <c r="K32" i="1"/>
  <c r="J32" i="1"/>
  <c r="I32" i="1"/>
  <c r="H32" i="1"/>
  <c r="D32" i="1"/>
  <c r="C32" i="1"/>
  <c r="B32" i="1"/>
  <c r="K30" i="1"/>
  <c r="J30" i="1"/>
  <c r="I30" i="1"/>
  <c r="H30" i="1"/>
  <c r="D30" i="1"/>
  <c r="C30" i="1"/>
  <c r="B30" i="1"/>
  <c r="K28" i="1"/>
  <c r="J28" i="1"/>
  <c r="I28" i="1"/>
  <c r="D28" i="1"/>
  <c r="C28" i="1"/>
  <c r="L26" i="1"/>
  <c r="K26" i="1"/>
  <c r="J26" i="1"/>
  <c r="I26" i="1"/>
  <c r="H24" i="1"/>
  <c r="D26" i="1"/>
  <c r="C26" i="1"/>
  <c r="B26" i="1"/>
  <c r="L24" i="1"/>
  <c r="K24" i="1"/>
  <c r="J24" i="1"/>
  <c r="I24" i="1"/>
  <c r="C24" i="1"/>
  <c r="B24" i="1"/>
  <c r="K22" i="1"/>
  <c r="J22" i="1"/>
  <c r="I22" i="1"/>
  <c r="D22" i="1"/>
  <c r="C22" i="1"/>
  <c r="B22" i="1"/>
  <c r="I18" i="1"/>
  <c r="C18" i="1"/>
  <c r="B18" i="1"/>
  <c r="K16" i="1"/>
  <c r="C16" i="1"/>
  <c r="B16" i="1"/>
  <c r="K14" i="1"/>
  <c r="I14" i="1"/>
  <c r="C14" i="1"/>
  <c r="B14" i="1"/>
  <c r="I12" i="1"/>
  <c r="C12" i="1"/>
  <c r="B12" i="1"/>
  <c r="K10" i="1"/>
  <c r="C10" i="1"/>
  <c r="B10" i="1"/>
  <c r="L8" i="1"/>
  <c r="K8" i="1"/>
  <c r="J8" i="1"/>
  <c r="I8" i="1"/>
  <c r="C8" i="1"/>
  <c r="B8" i="1"/>
  <c r="I6" i="1"/>
  <c r="G6" i="1"/>
  <c r="B6" i="1"/>
  <c r="L4" i="1"/>
  <c r="K4" i="1"/>
  <c r="J4" i="1"/>
  <c r="I4" i="1"/>
  <c r="G4" i="1"/>
  <c r="F4" i="1"/>
  <c r="E4" i="1"/>
  <c r="D4" i="1"/>
  <c r="C4" i="1"/>
  <c r="B4" i="1"/>
  <c r="K6" i="2" l="1"/>
  <c r="B32" i="2" l="1"/>
  <c r="B30" i="2"/>
  <c r="B28" i="2"/>
  <c r="B26" i="2"/>
  <c r="H4" i="2"/>
  <c r="B4" i="2"/>
  <c r="C20" i="2"/>
  <c r="H26" i="1" l="1"/>
  <c r="B28" i="1" l="1"/>
</calcChain>
</file>

<file path=xl/sharedStrings.xml><?xml version="1.0" encoding="utf-8"?>
<sst xmlns="http://schemas.openxmlformats.org/spreadsheetml/2006/main" count="124" uniqueCount="122">
  <si>
    <t>эт</t>
  </si>
  <si>
    <t>Секция 2</t>
  </si>
  <si>
    <t>90        41,28      14500</t>
  </si>
  <si>
    <t xml:space="preserve"> </t>
  </si>
  <si>
    <t xml:space="preserve">Секция 1 </t>
  </si>
  <si>
    <t>ЖК "Набережный Квартал"</t>
  </si>
  <si>
    <t>1     62,26     13500</t>
  </si>
  <si>
    <t>2     41,20     13500</t>
  </si>
  <si>
    <t>3    40,66      13500</t>
  </si>
  <si>
    <t>4      58,78   13500</t>
  </si>
  <si>
    <t>5        40,69  13500</t>
  </si>
  <si>
    <t>6     41,73  13500</t>
  </si>
  <si>
    <t>8           40,66   13500</t>
  </si>
  <si>
    <t>9       41,21   13500</t>
  </si>
  <si>
    <t>10      58,93 13500</t>
  </si>
  <si>
    <t>11       40,12  13500</t>
  </si>
  <si>
    <t>12     62,26     13500</t>
  </si>
  <si>
    <t>17     41,73  13500</t>
  </si>
  <si>
    <t>19         40,66   13500</t>
  </si>
  <si>
    <t>23     62,26     13500</t>
  </si>
  <si>
    <t>24     41,20     13500</t>
  </si>
  <si>
    <t>30         40,66   13500</t>
  </si>
  <si>
    <t>31       41,21   13500</t>
  </si>
  <si>
    <t>32      58,93 13500</t>
  </si>
  <si>
    <t>33      40,12  13500</t>
  </si>
  <si>
    <t>35     41,20     13500</t>
  </si>
  <si>
    <t>43      58,93 13500</t>
  </si>
  <si>
    <t>45     62,26     13500</t>
  </si>
  <si>
    <t>46     41,20     13500</t>
  </si>
  <si>
    <t>52        40,66   13500</t>
  </si>
  <si>
    <t>56     62,26     13500</t>
  </si>
  <si>
    <t>57     41,20     13500</t>
  </si>
  <si>
    <t>63        40,66   13500</t>
  </si>
  <si>
    <t>65      58,93 13500</t>
  </si>
  <si>
    <t>67     62,26     13500</t>
  </si>
  <si>
    <t>68     41,20     13500</t>
  </si>
  <si>
    <t>76      58,93 13500</t>
  </si>
  <si>
    <t>78     62,26     13500</t>
  </si>
  <si>
    <t>79     41,20     13500</t>
  </si>
  <si>
    <t>85         40,66   13500</t>
  </si>
  <si>
    <t>89     62,26     13500</t>
  </si>
  <si>
    <t>90     41,20     13500</t>
  </si>
  <si>
    <t>100     62,26     14500</t>
  </si>
  <si>
    <t>101     41,20     14500</t>
  </si>
  <si>
    <t>102  40,66      14500</t>
  </si>
  <si>
    <t>107      40,66   14500</t>
  </si>
  <si>
    <t>108     41,21   14500</t>
  </si>
  <si>
    <t>109      58,93 14500</t>
  </si>
  <si>
    <t>111     62,26     14500</t>
  </si>
  <si>
    <t>112     41,20     14500</t>
  </si>
  <si>
    <t>118     40,66   14500</t>
  </si>
  <si>
    <t>119      41,21   14500</t>
  </si>
  <si>
    <t>120      58,93 14500</t>
  </si>
  <si>
    <t>121     40,12  14500</t>
  </si>
  <si>
    <t>122     62,26     14500</t>
  </si>
  <si>
    <t>123     41,20     14500</t>
  </si>
  <si>
    <t>124  40,66     14500</t>
  </si>
  <si>
    <t>117         59,48  12000</t>
  </si>
  <si>
    <t>128         59,48  12000</t>
  </si>
  <si>
    <t>129      40,66   14500</t>
  </si>
  <si>
    <t>130    41,21   14500</t>
  </si>
  <si>
    <t>131      58,93 14500</t>
  </si>
  <si>
    <t>132     40,12  14500</t>
  </si>
  <si>
    <t>133     62,26     14500</t>
  </si>
  <si>
    <t>134     41,20     14500</t>
  </si>
  <si>
    <t>135   40,66      14500</t>
  </si>
  <si>
    <t>140     40,66   14500</t>
  </si>
  <si>
    <t>141    41,21   14500</t>
  </si>
  <si>
    <t>142     58,93 14500</t>
  </si>
  <si>
    <t>144     62,26     14500</t>
  </si>
  <si>
    <t>145     41,20     14500</t>
  </si>
  <si>
    <t>146  40,66      14500</t>
  </si>
  <si>
    <t>150         59,48  12000</t>
  </si>
  <si>
    <t>151      40,66   14500</t>
  </si>
  <si>
    <t>152    41,21   14500</t>
  </si>
  <si>
    <t>153      58,93 14500</t>
  </si>
  <si>
    <t>155     62,26     14500</t>
  </si>
  <si>
    <t>156     41,20     14500</t>
  </si>
  <si>
    <t>157  40,66      14500</t>
  </si>
  <si>
    <t>161         59,48  12000</t>
  </si>
  <si>
    <t>162      40,66   14500</t>
  </si>
  <si>
    <t>163    41,21   14500</t>
  </si>
  <si>
    <t>164      58,93 14500</t>
  </si>
  <si>
    <t>165     40,12  14500</t>
  </si>
  <si>
    <t>172         59,48  12000</t>
  </si>
  <si>
    <t>173      40,66   14500</t>
  </si>
  <si>
    <t>174      41,21   14500</t>
  </si>
  <si>
    <t>175      58,93 14500</t>
  </si>
  <si>
    <t>177     62,26     14500</t>
  </si>
  <si>
    <t>183         59,48  12000</t>
  </si>
  <si>
    <t>184      40,66   14500</t>
  </si>
  <si>
    <t>185     41,21   14500</t>
  </si>
  <si>
    <t>186      58,93 14500</t>
  </si>
  <si>
    <t>194         59,48  12000</t>
  </si>
  <si>
    <t>195     40,66   14500</t>
  </si>
  <si>
    <t>196      41,21   14500</t>
  </si>
  <si>
    <t>197      58,93 14500</t>
  </si>
  <si>
    <t>205         59,48  12000</t>
  </si>
  <si>
    <t>206     40,66   14500</t>
  </si>
  <si>
    <t>207     41,21   14500</t>
  </si>
  <si>
    <t>208      58,93 14500</t>
  </si>
  <si>
    <t>216         59,48  12000</t>
  </si>
  <si>
    <t>217      40,66   14500</t>
  </si>
  <si>
    <t>218     41,21   14500</t>
  </si>
  <si>
    <t>219      58,93 14500</t>
  </si>
  <si>
    <t>227         59,48  12000</t>
  </si>
  <si>
    <t>228    40,66   14500</t>
  </si>
  <si>
    <t>229     41,21   14500</t>
  </si>
  <si>
    <t>230      58,93 14500</t>
  </si>
  <si>
    <t>239      40,66   14500</t>
  </si>
  <si>
    <t>240     41,21   14500</t>
  </si>
  <si>
    <t>241      58,93 14500</t>
  </si>
  <si>
    <t>98      58,93 13500</t>
  </si>
  <si>
    <t>34     62,26     13500</t>
  </si>
  <si>
    <t>122    63,58     14500</t>
  </si>
  <si>
    <r>
      <t xml:space="preserve">133    </t>
    </r>
    <r>
      <rPr>
        <b/>
        <sz val="7"/>
        <color theme="1"/>
        <rFont val="Calibri"/>
        <family val="2"/>
        <charset val="204"/>
        <scheme val="minor"/>
      </rPr>
      <t>63,58      14500</t>
    </r>
  </si>
  <si>
    <t>144   63,58      14500</t>
  </si>
  <si>
    <t>155     63,58     14500</t>
  </si>
  <si>
    <t>7       59,07  13500</t>
  </si>
  <si>
    <t>21      59,16 13500</t>
  </si>
  <si>
    <t>1       62,26     13500</t>
  </si>
  <si>
    <t>25.11.2015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</si>
</sst>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b/>
      <sz val="7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5" borderId="0" xfId="0" applyFont="1" applyFill="1"/>
    <xf numFmtId="0" fontId="1" fillId="0" borderId="0" xfId="0" applyFont="1"/>
    <xf numFmtId="0" fontId="2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4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2" fillId="0" borderId="0" xfId="0" applyFont="1"/>
    <xf numFmtId="0" fontId="3" fillId="5" borderId="4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1" fillId="0" borderId="12" xfId="0" applyFont="1" applyBorder="1"/>
    <xf numFmtId="0" fontId="4" fillId="4" borderId="11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4" fillId="4" borderId="6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J1" sqref="J1:K1"/>
    </sheetView>
  </sheetViews>
  <sheetFormatPr defaultRowHeight="15" x14ac:dyDescent="0.25"/>
  <cols>
    <col min="1" max="1" width="6" customWidth="1"/>
    <col min="2" max="2" width="7.7109375" customWidth="1"/>
    <col min="3" max="3" width="7.85546875" customWidth="1"/>
    <col min="4" max="4" width="6.5703125" customWidth="1"/>
    <col min="5" max="5" width="7" customWidth="1"/>
    <col min="6" max="7" width="6.42578125" customWidth="1"/>
    <col min="8" max="8" width="6.85546875" customWidth="1"/>
    <col min="9" max="9" width="6.42578125" customWidth="1"/>
    <col min="10" max="10" width="6.28515625" customWidth="1"/>
  </cols>
  <sheetData>
    <row r="1" spans="1:12" ht="15.75" thickBot="1" x14ac:dyDescent="0.3">
      <c r="A1" s="63" t="s">
        <v>4</v>
      </c>
      <c r="B1" s="63"/>
      <c r="C1" s="63" t="s">
        <v>5</v>
      </c>
      <c r="D1" s="63"/>
      <c r="E1" s="63"/>
      <c r="F1" s="63"/>
      <c r="G1" s="63"/>
      <c r="H1" s="63"/>
      <c r="I1" s="63"/>
      <c r="J1" s="64" t="s">
        <v>121</v>
      </c>
      <c r="K1" s="64"/>
    </row>
    <row r="2" spans="1:12" ht="15.75" thickBot="1" x14ac:dyDescent="0.3">
      <c r="A2" s="6" t="s">
        <v>0</v>
      </c>
      <c r="B2" s="7">
        <v>1</v>
      </c>
      <c r="C2" s="7">
        <v>2</v>
      </c>
      <c r="D2" s="7">
        <v>3</v>
      </c>
      <c r="E2" s="8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</row>
    <row r="3" spans="1:12" ht="23.25" customHeight="1" x14ac:dyDescent="0.25">
      <c r="A3" s="13">
        <v>1</v>
      </c>
      <c r="B3" s="24" t="s">
        <v>120</v>
      </c>
      <c r="C3" s="16"/>
      <c r="D3" s="16"/>
      <c r="E3" s="16"/>
      <c r="F3" s="16"/>
      <c r="G3" s="16"/>
      <c r="H3" s="17" t="s">
        <v>118</v>
      </c>
      <c r="I3" s="16"/>
      <c r="J3" s="16"/>
      <c r="K3" s="16"/>
      <c r="L3" s="28"/>
    </row>
    <row r="4" spans="1:12" ht="15.75" thickBot="1" x14ac:dyDescent="0.3">
      <c r="A4" s="15"/>
      <c r="B4" s="26">
        <f xml:space="preserve"> 62.26*14000</f>
        <v>871640</v>
      </c>
      <c r="C4" s="31"/>
      <c r="D4" s="18"/>
      <c r="E4" s="18"/>
      <c r="F4" s="18"/>
      <c r="G4" s="18"/>
      <c r="H4" s="12">
        <f>59.07*14000</f>
        <v>826980</v>
      </c>
      <c r="I4" s="18"/>
      <c r="J4" s="18"/>
      <c r="K4" s="18"/>
      <c r="L4" s="29"/>
    </row>
    <row r="5" spans="1:12" ht="18" x14ac:dyDescent="0.25">
      <c r="A5" s="13">
        <v>2</v>
      </c>
      <c r="B5" s="30"/>
      <c r="C5" s="16"/>
      <c r="D5" s="16"/>
      <c r="E5" s="16"/>
      <c r="F5" s="16"/>
      <c r="G5" s="16"/>
      <c r="H5" s="16"/>
      <c r="I5" s="16"/>
      <c r="J5" s="16"/>
      <c r="K5" s="17" t="s">
        <v>119</v>
      </c>
      <c r="L5" s="28"/>
    </row>
    <row r="6" spans="1:12" ht="15.75" thickBot="1" x14ac:dyDescent="0.3">
      <c r="A6" s="15"/>
      <c r="B6" s="32"/>
      <c r="C6" s="18"/>
      <c r="D6" s="18"/>
      <c r="E6" s="18"/>
      <c r="F6" s="18"/>
      <c r="G6" s="18"/>
      <c r="H6" s="40"/>
      <c r="I6" s="18"/>
      <c r="J6" s="18"/>
      <c r="K6" s="12">
        <f>59.16*13990</f>
        <v>827648.39999999991</v>
      </c>
      <c r="L6" s="29"/>
    </row>
    <row r="7" spans="1:12" ht="21.75" customHeight="1" x14ac:dyDescent="0.25">
      <c r="A7" s="13">
        <v>3</v>
      </c>
      <c r="B7" s="30"/>
      <c r="C7" s="16"/>
      <c r="D7" s="16"/>
      <c r="E7" s="16"/>
      <c r="F7" s="16"/>
      <c r="G7" s="16"/>
      <c r="H7" s="16"/>
      <c r="I7" s="16"/>
      <c r="J7" s="16"/>
      <c r="K7" s="16"/>
      <c r="L7" s="28"/>
    </row>
    <row r="8" spans="1:12" ht="15.75" thickBot="1" x14ac:dyDescent="0.3">
      <c r="A8" s="15"/>
      <c r="B8" s="32"/>
      <c r="C8" s="18"/>
      <c r="D8" s="18"/>
      <c r="E8" s="18"/>
      <c r="F8" s="18"/>
      <c r="G8" s="18"/>
      <c r="H8" s="18"/>
      <c r="I8" s="18"/>
      <c r="J8" s="18"/>
      <c r="K8" s="18"/>
      <c r="L8" s="29"/>
    </row>
    <row r="9" spans="1:12" x14ac:dyDescent="0.25">
      <c r="A9" s="13">
        <v>4</v>
      </c>
      <c r="B9" s="30"/>
      <c r="C9" s="16"/>
      <c r="D9" s="16"/>
      <c r="E9" s="16"/>
      <c r="F9" s="16"/>
      <c r="G9" s="16"/>
      <c r="H9" s="16"/>
      <c r="I9" s="16"/>
      <c r="J9" s="16"/>
      <c r="K9" s="16"/>
      <c r="L9" s="28"/>
    </row>
    <row r="10" spans="1:12" ht="15.75" thickBot="1" x14ac:dyDescent="0.3">
      <c r="A10" s="15"/>
      <c r="B10" s="32"/>
      <c r="C10" s="18"/>
      <c r="D10" s="31"/>
      <c r="E10" s="31"/>
      <c r="F10" s="31"/>
      <c r="G10" s="18"/>
      <c r="H10" s="31"/>
      <c r="I10" s="31"/>
      <c r="J10" s="18"/>
      <c r="K10" s="18"/>
      <c r="L10" s="29"/>
    </row>
    <row r="11" spans="1:12" x14ac:dyDescent="0.25">
      <c r="A11" s="13">
        <v>5</v>
      </c>
      <c r="B11" s="30"/>
      <c r="C11" s="16"/>
      <c r="D11" s="16"/>
      <c r="E11" s="38"/>
      <c r="F11" s="38"/>
      <c r="G11" s="38"/>
      <c r="H11" s="16"/>
      <c r="I11" s="16"/>
      <c r="J11" s="16"/>
      <c r="K11" s="16"/>
      <c r="L11" s="28"/>
    </row>
    <row r="12" spans="1:12" ht="15.75" thickBot="1" x14ac:dyDescent="0.3">
      <c r="A12" s="15"/>
      <c r="B12" s="32"/>
      <c r="C12" s="18"/>
      <c r="D12" s="57"/>
      <c r="E12" s="18"/>
      <c r="F12" s="18"/>
      <c r="G12" s="18"/>
      <c r="H12" s="18"/>
      <c r="I12" s="18"/>
      <c r="J12" s="31"/>
      <c r="K12" s="31"/>
      <c r="L12" s="29"/>
    </row>
    <row r="13" spans="1:12" x14ac:dyDescent="0.25">
      <c r="A13" s="13">
        <v>6</v>
      </c>
      <c r="B13" s="30"/>
      <c r="C13" s="16"/>
      <c r="D13" s="16"/>
      <c r="E13" s="16"/>
      <c r="F13" s="39"/>
      <c r="G13" s="39"/>
      <c r="H13" s="16"/>
      <c r="I13" s="16"/>
      <c r="J13" s="16"/>
      <c r="K13" s="16"/>
      <c r="L13" s="28"/>
    </row>
    <row r="14" spans="1:12" ht="15.75" thickBot="1" x14ac:dyDescent="0.3">
      <c r="A14" s="15"/>
      <c r="B14" s="32"/>
      <c r="C14" s="31"/>
      <c r="D14" s="31"/>
      <c r="E14" s="18"/>
      <c r="F14" s="40"/>
      <c r="G14" s="40"/>
      <c r="H14" s="31"/>
      <c r="I14" s="18"/>
      <c r="J14" s="18"/>
      <c r="K14" s="18"/>
      <c r="L14" s="29"/>
    </row>
    <row r="15" spans="1:12" x14ac:dyDescent="0.25">
      <c r="A15" s="13">
        <v>7</v>
      </c>
      <c r="B15" s="30"/>
      <c r="C15" s="16"/>
      <c r="D15" s="16"/>
      <c r="E15" s="58"/>
      <c r="F15" s="41"/>
      <c r="G15" s="42"/>
      <c r="H15" s="30"/>
      <c r="I15" s="16"/>
      <c r="J15" s="16"/>
      <c r="K15" s="16"/>
      <c r="L15" s="28"/>
    </row>
    <row r="16" spans="1:12" ht="15.75" thickBot="1" x14ac:dyDescent="0.3">
      <c r="A16" s="15"/>
      <c r="B16" s="35"/>
      <c r="C16" s="18"/>
      <c r="D16" s="18"/>
      <c r="E16" s="59"/>
      <c r="F16" s="43"/>
      <c r="G16" s="44"/>
      <c r="H16" s="32"/>
      <c r="I16" s="18"/>
      <c r="J16" s="18"/>
      <c r="K16" s="18"/>
      <c r="L16" s="29"/>
    </row>
    <row r="17" spans="1:12" x14ac:dyDescent="0.25">
      <c r="A17" s="13">
        <v>8</v>
      </c>
      <c r="B17" s="30"/>
      <c r="C17" s="16"/>
      <c r="D17" s="16"/>
      <c r="E17" s="58"/>
      <c r="F17" s="58"/>
      <c r="G17" s="16"/>
      <c r="H17" s="16"/>
      <c r="I17" s="16"/>
      <c r="J17" s="16"/>
      <c r="K17" s="16"/>
      <c r="L17" s="28"/>
    </row>
    <row r="18" spans="1:12" ht="15.75" thickBot="1" x14ac:dyDescent="0.3">
      <c r="A18" s="15"/>
      <c r="B18" s="32"/>
      <c r="C18" s="18"/>
      <c r="D18" s="18"/>
      <c r="E18" s="18"/>
      <c r="F18" s="18"/>
      <c r="G18" s="31"/>
      <c r="H18" s="31"/>
      <c r="I18" s="18"/>
      <c r="J18" s="18"/>
      <c r="K18" s="18"/>
      <c r="L18" s="29"/>
    </row>
    <row r="19" spans="1:12" ht="18.75" thickBot="1" x14ac:dyDescent="0.3">
      <c r="A19" s="13">
        <v>9</v>
      </c>
      <c r="B19" s="30"/>
      <c r="C19" s="39" t="s">
        <v>2</v>
      </c>
      <c r="D19" s="16"/>
      <c r="E19" s="58"/>
      <c r="F19" s="45"/>
      <c r="G19" s="46"/>
      <c r="H19" s="30"/>
      <c r="I19" s="16"/>
      <c r="J19" s="16"/>
      <c r="K19" s="16"/>
      <c r="L19" s="28"/>
    </row>
    <row r="20" spans="1:12" ht="15.75" thickBot="1" x14ac:dyDescent="0.3">
      <c r="A20" s="15"/>
      <c r="B20" s="32"/>
      <c r="C20" s="40">
        <f>41.28 *14500</f>
        <v>598560</v>
      </c>
      <c r="D20" s="18"/>
      <c r="E20" s="18"/>
      <c r="F20" s="47"/>
      <c r="G20" s="47"/>
      <c r="H20" s="32"/>
      <c r="I20" s="48"/>
      <c r="J20" s="48"/>
      <c r="K20" s="18"/>
      <c r="L20" s="29"/>
    </row>
    <row r="21" spans="1:12" x14ac:dyDescent="0.25">
      <c r="A21" s="13">
        <v>10</v>
      </c>
      <c r="B21" s="30"/>
      <c r="C21" s="16"/>
      <c r="D21" s="16"/>
      <c r="E21" s="49"/>
      <c r="F21" s="49"/>
      <c r="G21" s="16"/>
      <c r="H21" s="16"/>
      <c r="I21" s="16"/>
      <c r="J21" s="16"/>
      <c r="K21" s="16"/>
      <c r="L21" s="28"/>
    </row>
    <row r="22" spans="1:12" ht="15.75" thickBot="1" x14ac:dyDescent="0.3">
      <c r="A22" s="15"/>
      <c r="B22" s="32"/>
      <c r="C22" s="18"/>
      <c r="D22" s="18"/>
      <c r="E22" s="50"/>
      <c r="F22" s="50"/>
      <c r="G22" s="50"/>
      <c r="H22" s="32"/>
      <c r="I22" s="18"/>
      <c r="J22" s="18"/>
      <c r="K22" s="31"/>
      <c r="L22" s="51"/>
    </row>
    <row r="23" spans="1:12" x14ac:dyDescent="0.25">
      <c r="A23" s="13">
        <v>11</v>
      </c>
      <c r="B23" s="30"/>
      <c r="C23" s="16"/>
      <c r="D23" s="58"/>
      <c r="E23" s="41"/>
      <c r="F23" s="52"/>
      <c r="G23" s="16"/>
      <c r="H23" s="30"/>
      <c r="I23" s="16"/>
      <c r="J23" s="16"/>
      <c r="K23" s="16"/>
      <c r="L23" s="28"/>
    </row>
    <row r="24" spans="1:12" ht="15.75" thickBot="1" x14ac:dyDescent="0.3">
      <c r="A24" s="15"/>
      <c r="B24" s="35"/>
      <c r="C24" s="31"/>
      <c r="D24" s="59"/>
      <c r="E24" s="43"/>
      <c r="F24" s="53"/>
      <c r="G24" s="60"/>
      <c r="H24" s="32"/>
      <c r="I24" s="18"/>
      <c r="J24" s="18"/>
      <c r="K24" s="18"/>
      <c r="L24" s="29"/>
    </row>
    <row r="25" spans="1:12" ht="18" x14ac:dyDescent="0.25">
      <c r="A25" s="13">
        <v>12</v>
      </c>
      <c r="B25" s="36" t="s">
        <v>114</v>
      </c>
      <c r="C25" s="16"/>
      <c r="D25" s="16"/>
      <c r="E25" s="16"/>
      <c r="F25" s="16"/>
      <c r="G25" s="16"/>
      <c r="H25" s="16"/>
      <c r="I25" s="16"/>
      <c r="J25" s="16"/>
      <c r="K25" s="16"/>
      <c r="L25" s="28"/>
    </row>
    <row r="26" spans="1:12" ht="15.75" thickBot="1" x14ac:dyDescent="0.3">
      <c r="A26" s="15"/>
      <c r="B26" s="37">
        <f>63.59*16000</f>
        <v>1017440</v>
      </c>
      <c r="C26" s="18"/>
      <c r="D26" s="18"/>
      <c r="E26" s="54"/>
      <c r="F26" s="54"/>
      <c r="G26" s="54"/>
      <c r="H26" s="18"/>
      <c r="I26" s="18"/>
      <c r="J26" s="18"/>
      <c r="K26" s="18"/>
      <c r="L26" s="29"/>
    </row>
    <row r="27" spans="1:12" ht="18" x14ac:dyDescent="0.25">
      <c r="A27" s="13">
        <v>13</v>
      </c>
      <c r="B27" s="36" t="s">
        <v>115</v>
      </c>
      <c r="C27" s="16"/>
      <c r="D27" s="16"/>
      <c r="E27" s="16"/>
      <c r="F27" s="16"/>
      <c r="G27" s="16"/>
      <c r="H27" s="16"/>
      <c r="I27" s="16"/>
      <c r="J27" s="16"/>
      <c r="K27" s="16"/>
      <c r="L27" s="28"/>
    </row>
    <row r="28" spans="1:12" ht="15.75" thickBot="1" x14ac:dyDescent="0.3">
      <c r="A28" s="15"/>
      <c r="B28" s="37">
        <f>63.59*16000</f>
        <v>1017440</v>
      </c>
      <c r="C28" s="18"/>
      <c r="D28" s="59"/>
      <c r="E28" s="18"/>
      <c r="F28" s="31"/>
      <c r="G28" s="31"/>
      <c r="H28" s="18"/>
      <c r="I28" s="18"/>
      <c r="J28" s="18"/>
      <c r="K28" s="18"/>
      <c r="L28" s="29"/>
    </row>
    <row r="29" spans="1:12" ht="18" x14ac:dyDescent="0.25">
      <c r="A29" s="13">
        <v>14</v>
      </c>
      <c r="B29" s="36" t="s">
        <v>116</v>
      </c>
      <c r="C29" s="16"/>
      <c r="D29" s="16"/>
      <c r="E29" s="16"/>
      <c r="F29" s="16"/>
      <c r="G29" s="16"/>
      <c r="H29" s="16"/>
      <c r="I29" s="16"/>
      <c r="J29" s="16"/>
      <c r="K29" s="16"/>
      <c r="L29" s="28"/>
    </row>
    <row r="30" spans="1:12" ht="15.75" thickBot="1" x14ac:dyDescent="0.3">
      <c r="A30" s="15"/>
      <c r="B30" s="37">
        <f>63.59*16000</f>
        <v>1017440</v>
      </c>
      <c r="C30" s="18"/>
      <c r="D30" s="59"/>
      <c r="E30" s="18"/>
      <c r="F30" s="54"/>
      <c r="G30" s="54"/>
      <c r="H30" s="31"/>
      <c r="I30" s="31"/>
      <c r="J30" s="18"/>
      <c r="K30" s="18"/>
      <c r="L30" s="29"/>
    </row>
    <row r="31" spans="1:12" ht="18" x14ac:dyDescent="0.25">
      <c r="A31" s="13">
        <v>15</v>
      </c>
      <c r="B31" s="36" t="s">
        <v>117</v>
      </c>
      <c r="C31" s="16"/>
      <c r="D31" s="16"/>
      <c r="E31" s="16"/>
      <c r="F31" s="16"/>
      <c r="G31" s="16"/>
      <c r="H31" s="16"/>
      <c r="I31" s="16"/>
      <c r="J31" s="16"/>
      <c r="K31" s="16"/>
      <c r="L31" s="28"/>
    </row>
    <row r="32" spans="1:12" ht="15.75" thickBot="1" x14ac:dyDescent="0.3">
      <c r="A32" s="15"/>
      <c r="B32" s="37">
        <f>63.59*16000</f>
        <v>1017440</v>
      </c>
      <c r="C32" s="18"/>
      <c r="D32" s="59"/>
      <c r="E32" s="18"/>
      <c r="F32" s="54"/>
      <c r="G32" s="54"/>
      <c r="H32" s="18"/>
      <c r="I32" s="18"/>
      <c r="J32" s="31"/>
      <c r="K32" s="31"/>
      <c r="L32" s="29"/>
    </row>
    <row r="33" spans="1:12" x14ac:dyDescent="0.25">
      <c r="A33" s="13">
        <v>16</v>
      </c>
      <c r="B33" s="30"/>
      <c r="C33" s="16"/>
      <c r="D33" s="16"/>
      <c r="E33" s="39"/>
      <c r="F33" s="16"/>
      <c r="G33" s="16"/>
      <c r="H33" s="16"/>
      <c r="I33" s="16"/>
      <c r="J33" s="16"/>
      <c r="K33" s="16"/>
      <c r="L33" s="28"/>
    </row>
    <row r="34" spans="1:12" ht="15.75" thickBot="1" x14ac:dyDescent="0.3">
      <c r="A34" s="15"/>
      <c r="B34" s="32"/>
      <c r="C34" s="31"/>
      <c r="D34" s="31"/>
      <c r="E34" s="40"/>
      <c r="F34" s="54"/>
      <c r="G34" s="18"/>
      <c r="H34" s="18"/>
      <c r="I34" s="18"/>
      <c r="J34" s="18"/>
      <c r="K34" s="18"/>
      <c r="L34" s="29"/>
    </row>
    <row r="35" spans="1:12" x14ac:dyDescent="0.25">
      <c r="A35" s="13">
        <v>17</v>
      </c>
      <c r="B35" s="30"/>
      <c r="C35" s="16"/>
      <c r="D35" s="16"/>
      <c r="E35" s="16"/>
      <c r="F35" s="16"/>
      <c r="G35" s="16"/>
      <c r="H35" s="16"/>
      <c r="I35" s="16"/>
      <c r="J35" s="16"/>
      <c r="K35" s="16"/>
      <c r="L35" s="28"/>
    </row>
    <row r="36" spans="1:12" ht="15.75" thickBot="1" x14ac:dyDescent="0.3">
      <c r="A36" s="15"/>
      <c r="B36" s="32"/>
      <c r="C36" s="18"/>
      <c r="D36" s="18"/>
      <c r="E36" s="31"/>
      <c r="F36" s="31"/>
      <c r="G36" s="18"/>
      <c r="H36" s="18"/>
      <c r="I36" s="18"/>
      <c r="J36" s="18"/>
      <c r="K36" s="18"/>
      <c r="L36" s="29"/>
    </row>
    <row r="37" spans="1:12" x14ac:dyDescent="0.25">
      <c r="A37" s="13">
        <v>18</v>
      </c>
      <c r="B37" s="30"/>
      <c r="C37" s="16"/>
      <c r="D37" s="16"/>
      <c r="E37" s="16"/>
      <c r="F37" s="16"/>
      <c r="G37" s="16"/>
      <c r="H37" s="16"/>
      <c r="I37" s="16"/>
      <c r="J37" s="16"/>
      <c r="K37" s="16"/>
      <c r="L37" s="28"/>
    </row>
    <row r="38" spans="1:12" ht="15.75" thickBot="1" x14ac:dyDescent="0.3">
      <c r="A38" s="15"/>
      <c r="B38" s="32"/>
      <c r="C38" s="18"/>
      <c r="D38" s="18"/>
      <c r="E38" s="31"/>
      <c r="F38" s="18"/>
      <c r="G38" s="31"/>
      <c r="H38" s="31"/>
      <c r="I38" s="18"/>
      <c r="J38" s="18"/>
      <c r="K38" s="18"/>
      <c r="L38" s="29"/>
    </row>
    <row r="39" spans="1:12" x14ac:dyDescent="0.25">
      <c r="A39" s="13">
        <v>19</v>
      </c>
      <c r="B39" s="30"/>
      <c r="C39" s="16"/>
      <c r="D39" s="16"/>
      <c r="E39" s="16"/>
      <c r="F39" s="39"/>
      <c r="G39" s="39"/>
      <c r="H39" s="16"/>
      <c r="I39" s="16"/>
      <c r="J39" s="16"/>
      <c r="K39" s="16"/>
      <c r="L39" s="28"/>
    </row>
    <row r="40" spans="1:12" ht="15.75" thickBot="1" x14ac:dyDescent="0.3">
      <c r="A40" s="15"/>
      <c r="B40" s="32"/>
      <c r="C40" s="18"/>
      <c r="D40" s="18"/>
      <c r="E40" s="18"/>
      <c r="F40" s="40"/>
      <c r="G40" s="40"/>
      <c r="H40" s="18"/>
      <c r="I40" s="18"/>
      <c r="J40" s="18"/>
      <c r="K40" s="18"/>
      <c r="L40" s="29"/>
    </row>
    <row r="41" spans="1:12" x14ac:dyDescent="0.25">
      <c r="A41" s="13">
        <v>20</v>
      </c>
      <c r="B41" s="30"/>
      <c r="C41" s="16"/>
      <c r="D41" s="16"/>
      <c r="E41" s="16"/>
      <c r="F41" s="16"/>
      <c r="G41" s="16"/>
      <c r="H41" s="16"/>
      <c r="I41" s="16"/>
      <c r="J41" s="16"/>
      <c r="K41" s="16"/>
      <c r="L41" s="28"/>
    </row>
    <row r="42" spans="1:12" ht="15.75" thickBot="1" x14ac:dyDescent="0.3">
      <c r="A42" s="15"/>
      <c r="B42" s="32"/>
      <c r="C42" s="31"/>
      <c r="D42" s="31"/>
      <c r="E42" s="31"/>
      <c r="F42" s="18"/>
      <c r="G42" s="18"/>
      <c r="H42" s="18"/>
      <c r="I42" s="18"/>
      <c r="J42" s="18"/>
      <c r="K42" s="31"/>
      <c r="L42" s="51"/>
    </row>
    <row r="43" spans="1:12" x14ac:dyDescent="0.25">
      <c r="A43" s="13">
        <v>21</v>
      </c>
      <c r="B43" s="30"/>
      <c r="C43" s="16"/>
      <c r="D43" s="16"/>
      <c r="E43" s="16"/>
      <c r="F43" s="16"/>
      <c r="G43" s="16"/>
      <c r="H43" s="16"/>
      <c r="I43" s="16"/>
      <c r="J43" s="16"/>
      <c r="K43" s="16"/>
      <c r="L43" s="28"/>
    </row>
    <row r="44" spans="1:12" ht="15.75" thickBot="1" x14ac:dyDescent="0.3">
      <c r="A44" s="15"/>
      <c r="B44" s="32"/>
      <c r="C44" s="18"/>
      <c r="D44" s="31"/>
      <c r="E44" s="31"/>
      <c r="F44" s="31"/>
      <c r="G44" s="31"/>
      <c r="H44" s="18"/>
      <c r="I44" s="18"/>
      <c r="J44" s="18"/>
      <c r="K44" s="18"/>
      <c r="L44" s="29"/>
    </row>
    <row r="45" spans="1:12" x14ac:dyDescent="0.25">
      <c r="A45" s="14">
        <v>22</v>
      </c>
      <c r="B45" s="61"/>
      <c r="C45" s="55"/>
      <c r="D45" s="55"/>
      <c r="E45" s="55"/>
      <c r="F45" s="16"/>
      <c r="G45" s="55"/>
      <c r="H45" s="55"/>
      <c r="I45" s="55"/>
      <c r="J45" s="55"/>
      <c r="K45" s="55"/>
      <c r="L45" s="56"/>
    </row>
    <row r="46" spans="1:12" ht="15.75" thickBot="1" x14ac:dyDescent="0.3">
      <c r="A46" s="15"/>
      <c r="B46" s="32"/>
      <c r="C46" s="18"/>
      <c r="D46" s="31"/>
      <c r="E46" s="31"/>
      <c r="F46" s="18"/>
      <c r="G46" s="31"/>
      <c r="H46" s="31"/>
      <c r="I46" s="18"/>
      <c r="J46" s="18"/>
      <c r="K46" s="18"/>
      <c r="L46" s="29"/>
    </row>
    <row r="47" spans="1:12" x14ac:dyDescent="0.25">
      <c r="A47" s="3"/>
      <c r="B47" s="33"/>
      <c r="C47" s="33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3" t="s">
        <v>3</v>
      </c>
      <c r="B48" s="33"/>
      <c r="C48" s="33"/>
      <c r="D48" s="2"/>
      <c r="E48" s="2"/>
      <c r="F48" s="2"/>
      <c r="G48" s="2"/>
      <c r="H48" s="2"/>
      <c r="I48" s="2"/>
      <c r="J48" s="2"/>
      <c r="K48" s="2"/>
      <c r="L48" s="2"/>
    </row>
  </sheetData>
  <mergeCells count="3">
    <mergeCell ref="C1:I1"/>
    <mergeCell ref="A1:B1"/>
    <mergeCell ref="J1:K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abSelected="1" workbookViewId="0">
      <selection activeCell="R15" sqref="R15"/>
    </sheetView>
  </sheetViews>
  <sheetFormatPr defaultColWidth="9.140625" defaultRowHeight="11.25" x14ac:dyDescent="0.2"/>
  <cols>
    <col min="1" max="1" width="3" style="4" bestFit="1" customWidth="1"/>
    <col min="2" max="2" width="7.42578125" style="2" customWidth="1"/>
    <col min="3" max="3" width="7.7109375" style="2" customWidth="1"/>
    <col min="4" max="4" width="6.85546875" style="2" customWidth="1"/>
    <col min="5" max="6" width="7.140625" style="2" customWidth="1"/>
    <col min="7" max="7" width="7" style="2" customWidth="1"/>
    <col min="8" max="8" width="8.85546875" style="2" customWidth="1"/>
    <col min="9" max="10" width="7.85546875" style="2" customWidth="1"/>
    <col min="11" max="11" width="8" style="2" customWidth="1"/>
    <col min="12" max="12" width="7.85546875" style="2" customWidth="1"/>
    <col min="13" max="16384" width="9.140625" style="2"/>
  </cols>
  <sheetData>
    <row r="1" spans="1:25" ht="16.5" thickBot="1" x14ac:dyDescent="0.3">
      <c r="B1" s="34" t="s">
        <v>1</v>
      </c>
      <c r="C1" s="34"/>
      <c r="D1" s="66" t="s">
        <v>5</v>
      </c>
      <c r="E1" s="66"/>
      <c r="F1" s="66"/>
      <c r="G1" s="66"/>
      <c r="H1" s="66"/>
      <c r="I1" s="66"/>
      <c r="J1" s="65">
        <v>42333</v>
      </c>
      <c r="K1" s="65"/>
    </row>
    <row r="2" spans="1:25" s="5" customFormat="1" ht="9" customHeight="1" thickBot="1" x14ac:dyDescent="0.25">
      <c r="A2" s="6" t="s">
        <v>0</v>
      </c>
      <c r="B2" s="7">
        <v>1</v>
      </c>
      <c r="C2" s="7">
        <v>2</v>
      </c>
      <c r="D2" s="7">
        <v>3</v>
      </c>
      <c r="E2" s="8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9.5" customHeight="1" x14ac:dyDescent="0.2">
      <c r="A3" s="13">
        <v>2</v>
      </c>
      <c r="B3" s="24" t="s">
        <v>6</v>
      </c>
      <c r="C3" s="24" t="s">
        <v>7</v>
      </c>
      <c r="D3" s="21" t="s">
        <v>8</v>
      </c>
      <c r="E3" s="21" t="s">
        <v>9</v>
      </c>
      <c r="F3" s="17" t="s">
        <v>10</v>
      </c>
      <c r="G3" s="17" t="s">
        <v>11</v>
      </c>
      <c r="H3" s="16">
        <v>7</v>
      </c>
      <c r="I3" s="17" t="s">
        <v>12</v>
      </c>
      <c r="J3" s="17" t="s">
        <v>13</v>
      </c>
      <c r="K3" s="21" t="s">
        <v>14</v>
      </c>
      <c r="L3" s="22" t="s">
        <v>15</v>
      </c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 thickBot="1" x14ac:dyDescent="0.25">
      <c r="A4" s="15"/>
      <c r="B4" s="25">
        <f>62.26*13500</f>
        <v>840510</v>
      </c>
      <c r="C4" s="20">
        <f>41.2*13500</f>
        <v>556200</v>
      </c>
      <c r="D4" s="20">
        <f>40.66*13500</f>
        <v>548910</v>
      </c>
      <c r="E4" s="20">
        <f>58.78*13500</f>
        <v>793530</v>
      </c>
      <c r="F4" s="12">
        <f>40.69*13500</f>
        <v>549315</v>
      </c>
      <c r="G4" s="12">
        <f xml:space="preserve"> 41.73*13500</f>
        <v>563355</v>
      </c>
      <c r="H4" s="18"/>
      <c r="I4" s="12">
        <f>40.66*13500</f>
        <v>548910</v>
      </c>
      <c r="J4" s="12">
        <f>41.21*13500</f>
        <v>556335</v>
      </c>
      <c r="K4" s="20">
        <f>58.93*13500</f>
        <v>795555</v>
      </c>
      <c r="L4" s="23">
        <f>40.12*13500</f>
        <v>541620</v>
      </c>
      <c r="M4" s="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">
      <c r="A5" s="13">
        <v>3</v>
      </c>
      <c r="B5" s="24" t="s">
        <v>16</v>
      </c>
      <c r="C5" s="30">
        <v>13</v>
      </c>
      <c r="D5" s="16">
        <v>14</v>
      </c>
      <c r="E5" s="16">
        <v>15</v>
      </c>
      <c r="F5" s="16">
        <v>16</v>
      </c>
      <c r="G5" s="17" t="s">
        <v>17</v>
      </c>
      <c r="H5" s="16">
        <v>18</v>
      </c>
      <c r="I5" s="17" t="s">
        <v>18</v>
      </c>
      <c r="J5" s="16">
        <v>20</v>
      </c>
      <c r="K5" s="16">
        <v>21</v>
      </c>
      <c r="L5" s="28">
        <v>22</v>
      </c>
      <c r="M5" s="11"/>
    </row>
    <row r="6" spans="1:25" ht="11.25" customHeight="1" thickBot="1" x14ac:dyDescent="0.25">
      <c r="A6" s="15"/>
      <c r="B6" s="25">
        <f>62.26*13500</f>
        <v>840510</v>
      </c>
      <c r="C6" s="18"/>
      <c r="D6" s="18"/>
      <c r="E6" s="18"/>
      <c r="F6" s="18"/>
      <c r="G6" s="12">
        <f xml:space="preserve"> 41.73*13500</f>
        <v>563355</v>
      </c>
      <c r="H6" s="18"/>
      <c r="I6" s="12">
        <f>40.66*13500</f>
        <v>548910</v>
      </c>
      <c r="J6" s="18"/>
      <c r="K6" s="18"/>
      <c r="L6" s="29"/>
      <c r="M6" s="11"/>
    </row>
    <row r="7" spans="1:25" ht="20.25" customHeight="1" thickBot="1" x14ac:dyDescent="0.25">
      <c r="A7" s="13">
        <v>4</v>
      </c>
      <c r="B7" s="24" t="s">
        <v>19</v>
      </c>
      <c r="C7" s="24" t="s">
        <v>20</v>
      </c>
      <c r="D7" s="16">
        <v>25</v>
      </c>
      <c r="E7" s="16">
        <v>26</v>
      </c>
      <c r="F7" s="16">
        <v>27</v>
      </c>
      <c r="G7" s="16">
        <v>28</v>
      </c>
      <c r="H7" s="16">
        <v>29</v>
      </c>
      <c r="I7" s="17" t="s">
        <v>21</v>
      </c>
      <c r="J7" s="17" t="s">
        <v>22</v>
      </c>
      <c r="K7" s="21" t="s">
        <v>23</v>
      </c>
      <c r="L7" s="22" t="s">
        <v>24</v>
      </c>
      <c r="M7" s="11"/>
      <c r="N7" s="27"/>
    </row>
    <row r="8" spans="1:25" ht="12" thickBot="1" x14ac:dyDescent="0.25">
      <c r="A8" s="15"/>
      <c r="B8" s="25">
        <f>62.26*13500</f>
        <v>840510</v>
      </c>
      <c r="C8" s="20">
        <f>41.2*135300</f>
        <v>5574360</v>
      </c>
      <c r="D8" s="18"/>
      <c r="E8" s="18"/>
      <c r="F8" s="18"/>
      <c r="G8" s="18"/>
      <c r="H8" s="18"/>
      <c r="I8" s="12">
        <f>40.66*13500</f>
        <v>548910</v>
      </c>
      <c r="J8" s="12">
        <f>41.21*13500</f>
        <v>556335</v>
      </c>
      <c r="K8" s="20">
        <f>58.93*13500</f>
        <v>795555</v>
      </c>
      <c r="L8" s="23">
        <f>40.12*13500</f>
        <v>541620</v>
      </c>
      <c r="M8" s="11"/>
    </row>
    <row r="9" spans="1:25" ht="18" customHeight="1" x14ac:dyDescent="0.2">
      <c r="A9" s="13">
        <v>5</v>
      </c>
      <c r="B9" s="24" t="s">
        <v>113</v>
      </c>
      <c r="C9" s="24" t="s">
        <v>25</v>
      </c>
      <c r="D9" s="16">
        <v>36</v>
      </c>
      <c r="E9" s="16">
        <v>37</v>
      </c>
      <c r="F9" s="16">
        <v>38</v>
      </c>
      <c r="G9" s="16">
        <v>39</v>
      </c>
      <c r="H9" s="16">
        <v>40</v>
      </c>
      <c r="I9" s="16">
        <v>41</v>
      </c>
      <c r="J9" s="16">
        <v>42</v>
      </c>
      <c r="K9" s="21" t="s">
        <v>26</v>
      </c>
      <c r="L9" s="28">
        <v>44</v>
      </c>
      <c r="M9" s="11"/>
    </row>
    <row r="10" spans="1:25" ht="12" thickBot="1" x14ac:dyDescent="0.25">
      <c r="A10" s="15"/>
      <c r="B10" s="25">
        <f>62.26*13500</f>
        <v>840510</v>
      </c>
      <c r="C10" s="20">
        <f>41.2*13500</f>
        <v>556200</v>
      </c>
      <c r="D10" s="18"/>
      <c r="E10" s="18"/>
      <c r="F10" s="18"/>
      <c r="G10" s="18"/>
      <c r="H10" s="18"/>
      <c r="I10" s="18"/>
      <c r="J10" s="18"/>
      <c r="K10" s="20">
        <f>58.93*13500</f>
        <v>795555</v>
      </c>
      <c r="L10" s="29"/>
      <c r="M10" s="11"/>
    </row>
    <row r="11" spans="1:25" ht="17.25" customHeight="1" x14ac:dyDescent="0.2">
      <c r="A11" s="13">
        <v>6</v>
      </c>
      <c r="B11" s="24" t="s">
        <v>27</v>
      </c>
      <c r="C11" s="24" t="s">
        <v>28</v>
      </c>
      <c r="D11" s="16">
        <v>47</v>
      </c>
      <c r="E11" s="16">
        <v>48</v>
      </c>
      <c r="F11" s="16">
        <v>49</v>
      </c>
      <c r="G11" s="16">
        <v>50</v>
      </c>
      <c r="H11" s="16">
        <v>51</v>
      </c>
      <c r="I11" s="17" t="s">
        <v>29</v>
      </c>
      <c r="J11" s="16">
        <v>53</v>
      </c>
      <c r="K11" s="16">
        <v>54</v>
      </c>
      <c r="L11" s="28">
        <v>55</v>
      </c>
      <c r="M11" s="11"/>
      <c r="Q11" s="19"/>
    </row>
    <row r="12" spans="1:25" ht="12" thickBot="1" x14ac:dyDescent="0.25">
      <c r="A12" s="15"/>
      <c r="B12" s="25">
        <f>62.26*13500</f>
        <v>840510</v>
      </c>
      <c r="C12" s="20">
        <f>41.2*13500</f>
        <v>556200</v>
      </c>
      <c r="D12" s="18"/>
      <c r="E12" s="18"/>
      <c r="F12" s="18"/>
      <c r="G12" s="18"/>
      <c r="H12" s="18"/>
      <c r="I12" s="12">
        <f>40.66*13500</f>
        <v>548910</v>
      </c>
      <c r="J12" s="18"/>
      <c r="K12" s="18"/>
      <c r="L12" s="29"/>
      <c r="M12" s="11"/>
    </row>
    <row r="13" spans="1:25" ht="19.5" customHeight="1" x14ac:dyDescent="0.2">
      <c r="A13" s="13">
        <v>7</v>
      </c>
      <c r="B13" s="24" t="s">
        <v>30</v>
      </c>
      <c r="C13" s="24" t="s">
        <v>31</v>
      </c>
      <c r="D13" s="16">
        <v>58</v>
      </c>
      <c r="E13" s="16">
        <v>59</v>
      </c>
      <c r="F13" s="16">
        <v>60</v>
      </c>
      <c r="G13" s="16">
        <v>61</v>
      </c>
      <c r="H13" s="16">
        <v>62</v>
      </c>
      <c r="I13" s="17" t="s">
        <v>32</v>
      </c>
      <c r="J13" s="16">
        <v>64</v>
      </c>
      <c r="K13" s="21" t="s">
        <v>33</v>
      </c>
      <c r="L13" s="28">
        <v>66</v>
      </c>
      <c r="M13" s="11"/>
    </row>
    <row r="14" spans="1:25" ht="12" thickBot="1" x14ac:dyDescent="0.25">
      <c r="A14" s="15"/>
      <c r="B14" s="25">
        <f>62.26*13500</f>
        <v>840510</v>
      </c>
      <c r="C14" s="20">
        <f>41.2*13500</f>
        <v>556200</v>
      </c>
      <c r="D14" s="18"/>
      <c r="E14" s="18"/>
      <c r="F14" s="18"/>
      <c r="G14" s="18"/>
      <c r="H14" s="18"/>
      <c r="I14" s="12">
        <f>40.66*13500</f>
        <v>548910</v>
      </c>
      <c r="J14" s="18"/>
      <c r="K14" s="20">
        <f>58.93*13500</f>
        <v>795555</v>
      </c>
      <c r="L14" s="29"/>
      <c r="M14" s="11"/>
    </row>
    <row r="15" spans="1:25" ht="21" customHeight="1" x14ac:dyDescent="0.2">
      <c r="A15" s="13">
        <v>8</v>
      </c>
      <c r="B15" s="24" t="s">
        <v>34</v>
      </c>
      <c r="C15" s="24" t="s">
        <v>35</v>
      </c>
      <c r="D15" s="16">
        <v>69</v>
      </c>
      <c r="E15" s="16">
        <v>70</v>
      </c>
      <c r="F15" s="16">
        <v>71</v>
      </c>
      <c r="G15" s="16">
        <v>72</v>
      </c>
      <c r="H15" s="16">
        <v>73</v>
      </c>
      <c r="I15" s="16">
        <v>74</v>
      </c>
      <c r="J15" s="16">
        <v>75</v>
      </c>
      <c r="K15" s="21" t="s">
        <v>36</v>
      </c>
      <c r="L15" s="28">
        <v>77</v>
      </c>
      <c r="M15" s="11"/>
    </row>
    <row r="16" spans="1:25" ht="10.5" customHeight="1" thickBot="1" x14ac:dyDescent="0.25">
      <c r="A16" s="15"/>
      <c r="B16" s="25">
        <f>62.26*13500</f>
        <v>840510</v>
      </c>
      <c r="C16" s="20">
        <f>41.2*13500</f>
        <v>556200</v>
      </c>
      <c r="D16" s="18"/>
      <c r="E16" s="18"/>
      <c r="F16" s="18"/>
      <c r="G16" s="18"/>
      <c r="H16" s="18"/>
      <c r="I16" s="18"/>
      <c r="J16" s="18"/>
      <c r="K16" s="20">
        <f>58.93*13500</f>
        <v>795555</v>
      </c>
      <c r="L16" s="29"/>
      <c r="M16" s="11"/>
    </row>
    <row r="17" spans="1:13" ht="23.25" customHeight="1" x14ac:dyDescent="0.2">
      <c r="A17" s="13">
        <v>9</v>
      </c>
      <c r="B17" s="24" t="s">
        <v>37</v>
      </c>
      <c r="C17" s="24" t="s">
        <v>38</v>
      </c>
      <c r="D17" s="16">
        <v>80</v>
      </c>
      <c r="E17" s="16">
        <v>81</v>
      </c>
      <c r="F17" s="16">
        <v>82</v>
      </c>
      <c r="G17" s="16">
        <v>83</v>
      </c>
      <c r="H17" s="16">
        <v>84</v>
      </c>
      <c r="I17" s="17" t="s">
        <v>39</v>
      </c>
      <c r="J17" s="16">
        <v>86</v>
      </c>
      <c r="K17" s="16">
        <v>87</v>
      </c>
      <c r="L17" s="28">
        <v>88</v>
      </c>
      <c r="M17" s="11"/>
    </row>
    <row r="18" spans="1:13" ht="12" thickBot="1" x14ac:dyDescent="0.25">
      <c r="A18" s="15"/>
      <c r="B18" s="25">
        <f>62.26*13500</f>
        <v>840510</v>
      </c>
      <c r="C18" s="20">
        <f>41.2*13500</f>
        <v>556200</v>
      </c>
      <c r="D18" s="18"/>
      <c r="E18" s="18"/>
      <c r="F18" s="18"/>
      <c r="G18" s="18"/>
      <c r="H18" s="18"/>
      <c r="I18" s="12">
        <f>40.66*13500</f>
        <v>548910</v>
      </c>
      <c r="J18" s="18"/>
      <c r="K18" s="18"/>
      <c r="L18" s="29"/>
      <c r="M18" s="11"/>
    </row>
    <row r="19" spans="1:13" ht="21" customHeight="1" x14ac:dyDescent="0.2">
      <c r="A19" s="13">
        <v>10</v>
      </c>
      <c r="B19" s="24" t="s">
        <v>40</v>
      </c>
      <c r="C19" s="24" t="s">
        <v>41</v>
      </c>
      <c r="D19" s="16">
        <v>91</v>
      </c>
      <c r="E19" s="16">
        <v>92</v>
      </c>
      <c r="F19" s="16">
        <v>93</v>
      </c>
      <c r="G19" s="16">
        <v>94</v>
      </c>
      <c r="H19" s="38">
        <v>95</v>
      </c>
      <c r="I19" s="16">
        <v>96</v>
      </c>
      <c r="J19" s="16">
        <v>97</v>
      </c>
      <c r="K19" s="21" t="s">
        <v>112</v>
      </c>
      <c r="L19" s="28">
        <v>99</v>
      </c>
      <c r="M19" s="11"/>
    </row>
    <row r="20" spans="1:13" ht="12" thickBot="1" x14ac:dyDescent="0.25">
      <c r="A20" s="15"/>
      <c r="B20" s="25">
        <f>62.26*13500</f>
        <v>840510</v>
      </c>
      <c r="C20" s="20">
        <f>41.2*13500</f>
        <v>556200</v>
      </c>
      <c r="D20" s="18"/>
      <c r="E20" s="18"/>
      <c r="F20" s="18"/>
      <c r="G20" s="18"/>
      <c r="H20" s="18"/>
      <c r="I20" s="18"/>
      <c r="J20" s="18"/>
      <c r="K20" s="20">
        <f>58.93*13500</f>
        <v>795555</v>
      </c>
      <c r="L20" s="29"/>
      <c r="M20" s="11"/>
    </row>
    <row r="21" spans="1:13" ht="21.75" customHeight="1" x14ac:dyDescent="0.2">
      <c r="A21" s="13">
        <v>11</v>
      </c>
      <c r="B21" s="24" t="s">
        <v>42</v>
      </c>
      <c r="C21" s="24" t="s">
        <v>43</v>
      </c>
      <c r="D21" s="21" t="s">
        <v>44</v>
      </c>
      <c r="E21" s="16">
        <v>103</v>
      </c>
      <c r="F21" s="16">
        <v>104</v>
      </c>
      <c r="G21" s="16">
        <v>105</v>
      </c>
      <c r="H21" s="16">
        <v>106</v>
      </c>
      <c r="I21" s="17" t="s">
        <v>45</v>
      </c>
      <c r="J21" s="17" t="s">
        <v>46</v>
      </c>
      <c r="K21" s="21" t="s">
        <v>47</v>
      </c>
      <c r="L21" s="28">
        <v>110</v>
      </c>
      <c r="M21" s="11"/>
    </row>
    <row r="22" spans="1:13" ht="12" customHeight="1" thickBot="1" x14ac:dyDescent="0.25">
      <c r="A22" s="15"/>
      <c r="B22" s="25">
        <f>62.26*14500</f>
        <v>902770</v>
      </c>
      <c r="C22" s="20">
        <f>41.2*14500</f>
        <v>597400</v>
      </c>
      <c r="D22" s="20">
        <f>40.66*14500</f>
        <v>589570</v>
      </c>
      <c r="E22" s="18"/>
      <c r="F22" s="18"/>
      <c r="G22" s="18"/>
      <c r="H22" s="18"/>
      <c r="I22" s="12">
        <f>40.66*14500</f>
        <v>589570</v>
      </c>
      <c r="J22" s="12">
        <f>41.21*14500</f>
        <v>597545</v>
      </c>
      <c r="K22" s="20">
        <f>58.93*14500</f>
        <v>854485</v>
      </c>
      <c r="L22" s="29"/>
      <c r="M22" s="11"/>
    </row>
    <row r="23" spans="1:13" ht="18.75" customHeight="1" x14ac:dyDescent="0.2">
      <c r="A23" s="13">
        <v>12</v>
      </c>
      <c r="B23" s="24" t="s">
        <v>48</v>
      </c>
      <c r="C23" s="24" t="s">
        <v>49</v>
      </c>
      <c r="D23" s="16">
        <v>113</v>
      </c>
      <c r="E23" s="16">
        <v>114</v>
      </c>
      <c r="F23" s="16">
        <v>115</v>
      </c>
      <c r="G23" s="16">
        <v>116</v>
      </c>
      <c r="H23" s="17" t="s">
        <v>57</v>
      </c>
      <c r="I23" s="17" t="s">
        <v>50</v>
      </c>
      <c r="J23" s="17" t="s">
        <v>51</v>
      </c>
      <c r="K23" s="21" t="s">
        <v>52</v>
      </c>
      <c r="L23" s="22" t="s">
        <v>53</v>
      </c>
      <c r="M23" s="11"/>
    </row>
    <row r="24" spans="1:13" ht="12" thickBot="1" x14ac:dyDescent="0.25">
      <c r="A24" s="15"/>
      <c r="B24" s="25">
        <f>62.26*14500</f>
        <v>902770</v>
      </c>
      <c r="C24" s="20">
        <f>41.2*14500</f>
        <v>597400</v>
      </c>
      <c r="D24" s="18"/>
      <c r="E24" s="18"/>
      <c r="F24" s="18"/>
      <c r="G24" s="18"/>
      <c r="H24" s="12">
        <f>59.48*12000</f>
        <v>713760</v>
      </c>
      <c r="I24" s="12">
        <f>40.66*14500</f>
        <v>589570</v>
      </c>
      <c r="J24" s="12">
        <f>41.21*14500</f>
        <v>597545</v>
      </c>
      <c r="K24" s="20">
        <f>58.93*14500</f>
        <v>854485</v>
      </c>
      <c r="L24" s="23">
        <f>40.12*14500</f>
        <v>581740</v>
      </c>
      <c r="M24" s="11"/>
    </row>
    <row r="25" spans="1:13" ht="18.75" customHeight="1" x14ac:dyDescent="0.2">
      <c r="A25" s="13">
        <v>13</v>
      </c>
      <c r="B25" s="24" t="s">
        <v>54</v>
      </c>
      <c r="C25" s="24" t="s">
        <v>55</v>
      </c>
      <c r="D25" s="21" t="s">
        <v>56</v>
      </c>
      <c r="E25" s="16">
        <v>125</v>
      </c>
      <c r="F25" s="16">
        <v>126</v>
      </c>
      <c r="G25" s="16">
        <v>127</v>
      </c>
      <c r="H25" s="17" t="s">
        <v>58</v>
      </c>
      <c r="I25" s="17" t="s">
        <v>59</v>
      </c>
      <c r="J25" s="17" t="s">
        <v>60</v>
      </c>
      <c r="K25" s="21" t="s">
        <v>61</v>
      </c>
      <c r="L25" s="22" t="s">
        <v>62</v>
      </c>
      <c r="M25" s="11"/>
    </row>
    <row r="26" spans="1:13" ht="12" thickBot="1" x14ac:dyDescent="0.25">
      <c r="A26" s="15"/>
      <c r="B26" s="25">
        <f>62.26*14500</f>
        <v>902770</v>
      </c>
      <c r="C26" s="20">
        <f>41.2*14500</f>
        <v>597400</v>
      </c>
      <c r="D26" s="20">
        <f>40.66*14500</f>
        <v>589570</v>
      </c>
      <c r="E26" s="18"/>
      <c r="F26" s="18"/>
      <c r="G26" s="18"/>
      <c r="H26" s="12">
        <f>59.48*13000</f>
        <v>773240</v>
      </c>
      <c r="I26" s="12">
        <f>40.66*14500</f>
        <v>589570</v>
      </c>
      <c r="J26" s="12">
        <f>41.21*14500</f>
        <v>597545</v>
      </c>
      <c r="K26" s="20">
        <f>58.93*14500</f>
        <v>854485</v>
      </c>
      <c r="L26" s="23">
        <f>40.12*14500</f>
        <v>581740</v>
      </c>
      <c r="M26" s="11"/>
    </row>
    <row r="27" spans="1:13" ht="18.75" customHeight="1" x14ac:dyDescent="0.2">
      <c r="A27" s="13">
        <v>14</v>
      </c>
      <c r="B27" s="24" t="s">
        <v>63</v>
      </c>
      <c r="C27" s="24" t="s">
        <v>64</v>
      </c>
      <c r="D27" s="21" t="s">
        <v>65</v>
      </c>
      <c r="E27" s="16">
        <v>135</v>
      </c>
      <c r="F27" s="16">
        <v>136</v>
      </c>
      <c r="G27" s="16">
        <v>137</v>
      </c>
      <c r="H27" s="16">
        <v>139</v>
      </c>
      <c r="I27" s="17" t="s">
        <v>66</v>
      </c>
      <c r="J27" s="17" t="s">
        <v>67</v>
      </c>
      <c r="K27" s="21" t="s">
        <v>68</v>
      </c>
      <c r="L27" s="28">
        <v>143</v>
      </c>
      <c r="M27" s="11"/>
    </row>
    <row r="28" spans="1:13" ht="12" thickBot="1" x14ac:dyDescent="0.25">
      <c r="A28" s="15"/>
      <c r="B28" s="25">
        <f t="shared" ref="B28" si="0">62.26*16000</f>
        <v>996160</v>
      </c>
      <c r="C28" s="20">
        <f>41.2*14500</f>
        <v>597400</v>
      </c>
      <c r="D28" s="20">
        <f>40.66*14500</f>
        <v>589570</v>
      </c>
      <c r="E28" s="18"/>
      <c r="F28" s="18"/>
      <c r="G28" s="18"/>
      <c r="H28" s="18"/>
      <c r="I28" s="12">
        <f>40.66*14500</f>
        <v>589570</v>
      </c>
      <c r="J28" s="12">
        <f>41.21*14500</f>
        <v>597545</v>
      </c>
      <c r="K28" s="20">
        <f>58.93*14500</f>
        <v>854485</v>
      </c>
      <c r="L28" s="29"/>
      <c r="M28" s="11"/>
    </row>
    <row r="29" spans="1:13" ht="19.5" customHeight="1" x14ac:dyDescent="0.2">
      <c r="A29" s="13">
        <v>15</v>
      </c>
      <c r="B29" s="24" t="s">
        <v>69</v>
      </c>
      <c r="C29" s="24" t="s">
        <v>70</v>
      </c>
      <c r="D29" s="21" t="s">
        <v>71</v>
      </c>
      <c r="E29" s="16">
        <v>147</v>
      </c>
      <c r="F29" s="16">
        <v>148</v>
      </c>
      <c r="G29" s="16">
        <v>149</v>
      </c>
      <c r="H29" s="17" t="s">
        <v>72</v>
      </c>
      <c r="I29" s="17" t="s">
        <v>73</v>
      </c>
      <c r="J29" s="17" t="s">
        <v>74</v>
      </c>
      <c r="K29" s="21" t="s">
        <v>75</v>
      </c>
      <c r="L29" s="28">
        <v>154</v>
      </c>
      <c r="M29" s="11"/>
    </row>
    <row r="30" spans="1:13" ht="12" thickBot="1" x14ac:dyDescent="0.25">
      <c r="A30" s="15"/>
      <c r="B30" s="25">
        <f>62.26*14500</f>
        <v>902770</v>
      </c>
      <c r="C30" s="20">
        <f>41.2*14500</f>
        <v>597400</v>
      </c>
      <c r="D30" s="20">
        <f>40.66*14500</f>
        <v>589570</v>
      </c>
      <c r="E30" s="18"/>
      <c r="F30" s="18"/>
      <c r="G30" s="18"/>
      <c r="H30" s="12">
        <f>59.48*12000</f>
        <v>713760</v>
      </c>
      <c r="I30" s="12">
        <f>40.66*14500</f>
        <v>589570</v>
      </c>
      <c r="J30" s="12">
        <f>41.21*14500</f>
        <v>597545</v>
      </c>
      <c r="K30" s="20">
        <f>58.93*14500</f>
        <v>854485</v>
      </c>
      <c r="L30" s="29"/>
      <c r="M30" s="11"/>
    </row>
    <row r="31" spans="1:13" ht="23.25" customHeight="1" x14ac:dyDescent="0.2">
      <c r="A31" s="13">
        <v>16</v>
      </c>
      <c r="B31" s="24" t="s">
        <v>76</v>
      </c>
      <c r="C31" s="24" t="s">
        <v>77</v>
      </c>
      <c r="D31" s="21" t="s">
        <v>78</v>
      </c>
      <c r="E31" s="16">
        <v>158</v>
      </c>
      <c r="F31" s="16">
        <v>159</v>
      </c>
      <c r="G31" s="16">
        <v>160</v>
      </c>
      <c r="H31" s="17" t="s">
        <v>79</v>
      </c>
      <c r="I31" s="17" t="s">
        <v>80</v>
      </c>
      <c r="J31" s="17" t="s">
        <v>81</v>
      </c>
      <c r="K31" s="21" t="s">
        <v>82</v>
      </c>
      <c r="L31" s="22" t="s">
        <v>83</v>
      </c>
      <c r="M31" s="11"/>
    </row>
    <row r="32" spans="1:13" ht="12" thickBot="1" x14ac:dyDescent="0.25">
      <c r="A32" s="15"/>
      <c r="B32" s="25">
        <f>62.26*14500</f>
        <v>902770</v>
      </c>
      <c r="C32" s="20">
        <f>41.2*14500</f>
        <v>597400</v>
      </c>
      <c r="D32" s="20">
        <f>40.66*14500</f>
        <v>589570</v>
      </c>
      <c r="E32" s="18"/>
      <c r="F32" s="18"/>
      <c r="G32" s="18"/>
      <c r="H32" s="12">
        <f>59.48*12000</f>
        <v>713760</v>
      </c>
      <c r="I32" s="12">
        <f>40.66*14500</f>
        <v>589570</v>
      </c>
      <c r="J32" s="12">
        <f>41.21*14500</f>
        <v>597545</v>
      </c>
      <c r="K32" s="20">
        <f>58.93*14500</f>
        <v>854485</v>
      </c>
      <c r="L32" s="23">
        <f>40.12*14500</f>
        <v>581740</v>
      </c>
      <c r="M32" s="11"/>
    </row>
    <row r="33" spans="1:13" ht="19.5" customHeight="1" x14ac:dyDescent="0.2">
      <c r="A33" s="13">
        <v>17</v>
      </c>
      <c r="B33" s="30">
        <v>166</v>
      </c>
      <c r="C33" s="30">
        <v>167</v>
      </c>
      <c r="D33" s="16">
        <v>168</v>
      </c>
      <c r="E33" s="16">
        <v>169</v>
      </c>
      <c r="F33" s="16">
        <v>170</v>
      </c>
      <c r="G33" s="16">
        <v>171</v>
      </c>
      <c r="H33" s="17" t="s">
        <v>84</v>
      </c>
      <c r="I33" s="17" t="s">
        <v>85</v>
      </c>
      <c r="J33" s="17" t="s">
        <v>86</v>
      </c>
      <c r="K33" s="21" t="s">
        <v>87</v>
      </c>
      <c r="L33" s="28">
        <v>176</v>
      </c>
      <c r="M33" s="11"/>
    </row>
    <row r="34" spans="1:13" ht="10.5" customHeight="1" thickBot="1" x14ac:dyDescent="0.25">
      <c r="A34" s="15"/>
      <c r="B34" s="32"/>
      <c r="C34" s="31"/>
      <c r="D34" s="18"/>
      <c r="E34" s="18"/>
      <c r="F34" s="18"/>
      <c r="G34" s="18"/>
      <c r="H34" s="12">
        <f>59.48*12000</f>
        <v>713760</v>
      </c>
      <c r="I34" s="12">
        <f>40.66*14500</f>
        <v>589570</v>
      </c>
      <c r="J34" s="12">
        <f>41.21*14500</f>
        <v>597545</v>
      </c>
      <c r="K34" s="20">
        <f>58.93*14500</f>
        <v>854485</v>
      </c>
      <c r="L34" s="29"/>
      <c r="M34" s="11"/>
    </row>
    <row r="35" spans="1:13" ht="23.25" customHeight="1" x14ac:dyDescent="0.2">
      <c r="A35" s="13">
        <v>18</v>
      </c>
      <c r="B35" s="24" t="s">
        <v>88</v>
      </c>
      <c r="C35" s="30">
        <v>178</v>
      </c>
      <c r="D35" s="16">
        <v>179</v>
      </c>
      <c r="E35" s="16">
        <v>180</v>
      </c>
      <c r="F35" s="16">
        <v>181</v>
      </c>
      <c r="G35" s="16">
        <v>182</v>
      </c>
      <c r="H35" s="17" t="s">
        <v>89</v>
      </c>
      <c r="I35" s="17" t="s">
        <v>90</v>
      </c>
      <c r="J35" s="17" t="s">
        <v>91</v>
      </c>
      <c r="K35" s="21" t="s">
        <v>92</v>
      </c>
      <c r="L35" s="28">
        <v>187</v>
      </c>
      <c r="M35" s="11"/>
    </row>
    <row r="36" spans="1:13" ht="10.5" customHeight="1" thickBot="1" x14ac:dyDescent="0.25">
      <c r="A36" s="15"/>
      <c r="B36" s="25">
        <f>62.26*14500</f>
        <v>902770</v>
      </c>
      <c r="C36" s="31"/>
      <c r="D36" s="18"/>
      <c r="E36" s="18"/>
      <c r="F36" s="18"/>
      <c r="G36" s="18"/>
      <c r="H36" s="12">
        <f>59.48*12000</f>
        <v>713760</v>
      </c>
      <c r="I36" s="12">
        <f>40.66*14500</f>
        <v>589570</v>
      </c>
      <c r="J36" s="12">
        <f>41.21*14500</f>
        <v>597545</v>
      </c>
      <c r="K36" s="20">
        <f>58.93*14500</f>
        <v>854485</v>
      </c>
      <c r="L36" s="29"/>
      <c r="M36" s="11"/>
    </row>
    <row r="37" spans="1:13" ht="18" customHeight="1" x14ac:dyDescent="0.2">
      <c r="A37" s="13">
        <v>19</v>
      </c>
      <c r="B37" s="30">
        <v>188</v>
      </c>
      <c r="C37" s="30">
        <v>189</v>
      </c>
      <c r="D37" s="16">
        <v>190</v>
      </c>
      <c r="E37" s="16">
        <v>191</v>
      </c>
      <c r="F37" s="16">
        <v>192</v>
      </c>
      <c r="G37" s="16">
        <v>193</v>
      </c>
      <c r="H37" s="17" t="s">
        <v>93</v>
      </c>
      <c r="I37" s="17" t="s">
        <v>94</v>
      </c>
      <c r="J37" s="17" t="s">
        <v>95</v>
      </c>
      <c r="K37" s="21" t="s">
        <v>96</v>
      </c>
      <c r="L37" s="28">
        <v>198</v>
      </c>
      <c r="M37" s="11"/>
    </row>
    <row r="38" spans="1:13" ht="12" thickBot="1" x14ac:dyDescent="0.25">
      <c r="A38" s="15"/>
      <c r="B38" s="62"/>
      <c r="C38" s="18"/>
      <c r="D38" s="18"/>
      <c r="E38" s="18"/>
      <c r="F38" s="18"/>
      <c r="G38" s="18"/>
      <c r="H38" s="12">
        <f>59.48*12000</f>
        <v>713760</v>
      </c>
      <c r="I38" s="12">
        <f>40.66*14500</f>
        <v>589570</v>
      </c>
      <c r="J38" s="12">
        <f>41.21*14500</f>
        <v>597545</v>
      </c>
      <c r="K38" s="20">
        <f>58.93*14500</f>
        <v>854485</v>
      </c>
      <c r="L38" s="29"/>
      <c r="M38" s="11"/>
    </row>
    <row r="39" spans="1:13" ht="18.75" customHeight="1" x14ac:dyDescent="0.2">
      <c r="A39" s="13">
        <v>20</v>
      </c>
      <c r="B39" s="30">
        <v>199</v>
      </c>
      <c r="C39" s="30">
        <v>200</v>
      </c>
      <c r="D39" s="16">
        <v>201</v>
      </c>
      <c r="E39" s="16">
        <v>202</v>
      </c>
      <c r="F39" s="16">
        <v>203</v>
      </c>
      <c r="G39" s="16">
        <v>204</v>
      </c>
      <c r="H39" s="17" t="s">
        <v>97</v>
      </c>
      <c r="I39" s="17" t="s">
        <v>98</v>
      </c>
      <c r="J39" s="17" t="s">
        <v>99</v>
      </c>
      <c r="K39" s="21" t="s">
        <v>100</v>
      </c>
      <c r="L39" s="28">
        <v>205</v>
      </c>
      <c r="M39" s="11"/>
    </row>
    <row r="40" spans="1:13" ht="9.75" customHeight="1" thickBot="1" x14ac:dyDescent="0.25">
      <c r="A40" s="15"/>
      <c r="B40" s="62"/>
      <c r="C40" s="31"/>
      <c r="D40" s="18"/>
      <c r="E40" s="18"/>
      <c r="F40" s="18"/>
      <c r="G40" s="18"/>
      <c r="H40" s="12">
        <f>59.48*12000</f>
        <v>713760</v>
      </c>
      <c r="I40" s="12">
        <f>40.66*14500</f>
        <v>589570</v>
      </c>
      <c r="J40" s="12">
        <f>41.21*14500</f>
        <v>597545</v>
      </c>
      <c r="K40" s="20">
        <f>58.93*14500</f>
        <v>854485</v>
      </c>
      <c r="L40" s="29"/>
      <c r="M40" s="11"/>
    </row>
    <row r="41" spans="1:13" ht="18.75" customHeight="1" x14ac:dyDescent="0.2">
      <c r="A41" s="14">
        <v>21</v>
      </c>
      <c r="B41" s="30">
        <v>210</v>
      </c>
      <c r="C41" s="30">
        <v>211</v>
      </c>
      <c r="D41" s="16">
        <v>212</v>
      </c>
      <c r="E41" s="16">
        <v>213</v>
      </c>
      <c r="F41" s="16">
        <v>214</v>
      </c>
      <c r="G41" s="16">
        <v>215</v>
      </c>
      <c r="H41" s="17" t="s">
        <v>101</v>
      </c>
      <c r="I41" s="17" t="s">
        <v>102</v>
      </c>
      <c r="J41" s="17" t="s">
        <v>103</v>
      </c>
      <c r="K41" s="21" t="s">
        <v>104</v>
      </c>
      <c r="L41" s="28">
        <v>220</v>
      </c>
      <c r="M41" s="11"/>
    </row>
    <row r="42" spans="1:13" ht="9" customHeight="1" thickBot="1" x14ac:dyDescent="0.25">
      <c r="A42" s="15"/>
      <c r="B42" s="62"/>
      <c r="C42" s="31"/>
      <c r="D42" s="18"/>
      <c r="E42" s="18"/>
      <c r="F42" s="18"/>
      <c r="G42" s="18"/>
      <c r="H42" s="12">
        <f>59.48*12000</f>
        <v>713760</v>
      </c>
      <c r="I42" s="12">
        <f>40.66*14500</f>
        <v>589570</v>
      </c>
      <c r="J42" s="12">
        <f>41.21*14500</f>
        <v>597545</v>
      </c>
      <c r="K42" s="20">
        <f>58.93*14500</f>
        <v>854485</v>
      </c>
      <c r="L42" s="29"/>
      <c r="M42" s="11"/>
    </row>
    <row r="43" spans="1:13" ht="18" customHeight="1" x14ac:dyDescent="0.2">
      <c r="A43" s="13">
        <v>22</v>
      </c>
      <c r="B43" s="30">
        <v>221</v>
      </c>
      <c r="C43" s="30">
        <v>222</v>
      </c>
      <c r="D43" s="16">
        <v>223</v>
      </c>
      <c r="E43" s="16">
        <v>224</v>
      </c>
      <c r="F43" s="16">
        <v>225</v>
      </c>
      <c r="G43" s="16">
        <v>226</v>
      </c>
      <c r="H43" s="17" t="s">
        <v>105</v>
      </c>
      <c r="I43" s="17" t="s">
        <v>106</v>
      </c>
      <c r="J43" s="17" t="s">
        <v>107</v>
      </c>
      <c r="K43" s="21" t="s">
        <v>108</v>
      </c>
      <c r="L43" s="28">
        <v>231</v>
      </c>
      <c r="M43" s="11"/>
    </row>
    <row r="44" spans="1:13" ht="12" thickBot="1" x14ac:dyDescent="0.25">
      <c r="A44" s="15"/>
      <c r="B44" s="32"/>
      <c r="C44" s="31"/>
      <c r="D44" s="18"/>
      <c r="E44" s="18"/>
      <c r="F44" s="18"/>
      <c r="G44" s="18"/>
      <c r="H44" s="12">
        <f>59.48*12000</f>
        <v>713760</v>
      </c>
      <c r="I44" s="12">
        <f>40.66*14500</f>
        <v>589570</v>
      </c>
      <c r="J44" s="12">
        <f>41.21*14500</f>
        <v>597545</v>
      </c>
      <c r="K44" s="20">
        <f>58.93*14500</f>
        <v>854485</v>
      </c>
      <c r="L44" s="29"/>
      <c r="M44" s="11"/>
    </row>
    <row r="45" spans="1:13" ht="19.5" customHeight="1" x14ac:dyDescent="0.2">
      <c r="A45" s="14">
        <v>23</v>
      </c>
      <c r="B45" s="30">
        <v>232</v>
      </c>
      <c r="C45" s="30">
        <v>233</v>
      </c>
      <c r="D45" s="16">
        <v>234</v>
      </c>
      <c r="E45" s="16">
        <v>235</v>
      </c>
      <c r="F45" s="16">
        <v>236</v>
      </c>
      <c r="G45" s="16">
        <v>237</v>
      </c>
      <c r="H45" s="16">
        <v>238</v>
      </c>
      <c r="I45" s="17" t="s">
        <v>109</v>
      </c>
      <c r="J45" s="17" t="s">
        <v>110</v>
      </c>
      <c r="K45" s="21" t="s">
        <v>111</v>
      </c>
      <c r="L45" s="28">
        <v>242</v>
      </c>
      <c r="M45" s="11"/>
    </row>
    <row r="46" spans="1:13" ht="9" customHeight="1" thickBot="1" x14ac:dyDescent="0.25">
      <c r="A46" s="15"/>
      <c r="B46" s="32"/>
      <c r="C46" s="31"/>
      <c r="D46" s="18"/>
      <c r="E46" s="18"/>
      <c r="F46" s="18"/>
      <c r="G46" s="18"/>
      <c r="H46" s="18"/>
      <c r="I46" s="12">
        <f>40.66*14500</f>
        <v>589570</v>
      </c>
      <c r="J46" s="12">
        <f>41.21*14500</f>
        <v>597545</v>
      </c>
      <c r="K46" s="20">
        <f>58.93*14500</f>
        <v>854485</v>
      </c>
      <c r="L46" s="29"/>
      <c r="M46" s="11"/>
    </row>
    <row r="47" spans="1:13" x14ac:dyDescent="0.2">
      <c r="A47" s="3"/>
    </row>
    <row r="48" spans="1:13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</sheetData>
  <mergeCells count="2">
    <mergeCell ref="J1:K1"/>
    <mergeCell ref="D1:I1"/>
  </mergeCells>
  <pageMargins left="0.7" right="0.7" top="0.75" bottom="0.32291666666666669" header="0.3" footer="0.3"/>
  <pageSetup paperSize="9" orientation="portrait" r:id="rId1"/>
  <headerFooter>
    <oddHeader xml:space="preserve">&amp;L&amp;"-,полужирный"Секция 2&amp;C&amp;"-,полужирный"&amp;14ЖК "Набережный Квартал"&amp;R&amp;"-,полужирный"&amp;12Дата   01.09.2015 г.&amp;"-,обычный"&amp;11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Секция 1</vt:lpstr>
      <vt:lpstr>Секция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cp:lastPrinted>2015-11-04T14:00:01Z</cp:lastPrinted>
  <dcterms:created xsi:type="dcterms:W3CDTF">2015-01-31T14:11:51Z</dcterms:created>
  <dcterms:modified xsi:type="dcterms:W3CDTF">2015-11-25T12:19:37Z</dcterms:modified>
</cp:coreProperties>
</file>